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5968623B-1BAB-488C-B316-4497618F36CF}" xr6:coauthVersionLast="47" xr6:coauthVersionMax="47" xr10:uidLastSave="{00000000-0000-0000-0000-000000000000}"/>
  <bookViews>
    <workbookView xWindow="-120" yWindow="-120" windowWidth="29040" windowHeight="15840" xr2:uid="{8C6AA6D4-A671-42BC-A497-9C778997EDB1}"/>
  </bookViews>
  <sheets>
    <sheet name="CORTE DIC" sheetId="1" r:id="rId1"/>
  </sheets>
  <externalReferences>
    <externalReference r:id="rId2"/>
  </externalReferences>
  <definedNames>
    <definedName name="_xlnm.Print_Area" localSheetId="0">'CORTE DIC'!$A$1:$P$98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9" i="1" l="1"/>
  <c r="M78" i="1"/>
  <c r="N79" i="1" s="1"/>
  <c r="H81" i="1"/>
  <c r="N72" i="1"/>
  <c r="N68" i="1"/>
  <c r="H70" i="1"/>
  <c r="N64" i="1"/>
  <c r="N61" i="1"/>
  <c r="H65" i="1"/>
  <c r="N56" i="1"/>
  <c r="G49" i="1"/>
  <c r="H49" i="1" s="1"/>
  <c r="N41" i="1"/>
  <c r="H43" i="1"/>
  <c r="N34" i="1"/>
  <c r="N29" i="1"/>
  <c r="N26" i="1"/>
  <c r="H35" i="1"/>
  <c r="N22" i="1"/>
  <c r="H20" i="1"/>
  <c r="N11" i="1"/>
  <c r="H16" i="1"/>
  <c r="N36" i="1" l="1"/>
  <c r="N43" i="1"/>
  <c r="N74" i="1"/>
  <c r="N81" i="1" l="1"/>
</calcChain>
</file>

<file path=xl/sharedStrings.xml><?xml version="1.0" encoding="utf-8"?>
<sst xmlns="http://schemas.openxmlformats.org/spreadsheetml/2006/main" count="121" uniqueCount="113">
  <si>
    <t>Municipio de Chihuahua</t>
  </si>
  <si>
    <t>Tesorería Municipal</t>
  </si>
  <si>
    <t>Estado de Movimientos de Ingresos y Egresos del 01 de Enero al 31 de Diciembre 2021</t>
  </si>
  <si>
    <t>(Cifras Expresadas en Pesos)</t>
  </si>
  <si>
    <t>I  N  G  R  E  S  O  S</t>
  </si>
  <si>
    <t>Impuestos</t>
  </si>
  <si>
    <t>Aprovechamientos</t>
  </si>
  <si>
    <t>Predial</t>
  </si>
  <si>
    <t>Multas Federales no Fiscales</t>
  </si>
  <si>
    <t>Traslación de Dominio de Bienes Inmuebles</t>
  </si>
  <si>
    <t>Aprovechamientos de Obras Públicas</t>
  </si>
  <si>
    <t>Espectáculo Públicos</t>
  </si>
  <si>
    <t xml:space="preserve">Multas </t>
  </si>
  <si>
    <t>Participaciones</t>
  </si>
  <si>
    <t>Recargos</t>
  </si>
  <si>
    <t>Fondo General</t>
  </si>
  <si>
    <t>Actos de Ejecución</t>
  </si>
  <si>
    <t>Fondo de Fiscalización</t>
  </si>
  <si>
    <t>Infraestructura</t>
  </si>
  <si>
    <t>Fondo del Fomento Municipal</t>
  </si>
  <si>
    <t>Impuesto Especial Sobre Producción y Servicios</t>
  </si>
  <si>
    <t>Contribuciones de Mejoras</t>
  </si>
  <si>
    <t>I.E.P.S de Gasolina y Diesel</t>
  </si>
  <si>
    <t>Universitario</t>
  </si>
  <si>
    <t>ISR Participable</t>
  </si>
  <si>
    <t>Contribuciones Especiales</t>
  </si>
  <si>
    <t>Fondo de Administración de Impuesto Predial</t>
  </si>
  <si>
    <t>Fondo de Estabilizacion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</si>
  <si>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</si>
  <si>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</si>
  <si>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</si>
  <si>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</si>
  <si>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</si>
  <si>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</si>
  <si>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FODESEM Aportaciones Estatales</t>
  </si>
  <si>
    <t>Permisos Obras Públicas</t>
  </si>
  <si>
    <t>Legalización de Firmas y Certificados</t>
  </si>
  <si>
    <t>Convenios</t>
  </si>
  <si>
    <t>Permisos Gobernación</t>
  </si>
  <si>
    <t>Aseo Urbano</t>
  </si>
  <si>
    <t>Alumbrado Público</t>
  </si>
  <si>
    <t>Incentivos de Colaboración Fiscal</t>
  </si>
  <si>
    <t>Fijación de Anuncios y Propaganda Comercial</t>
  </si>
  <si>
    <t>Impuesto sobre Tenencia y/o Uso</t>
  </si>
  <si>
    <t>Diversos Ecología</t>
  </si>
  <si>
    <t>Impuesto sobre Automóviles Nuevos</t>
  </si>
  <si>
    <t>Otros Concepto</t>
  </si>
  <si>
    <t>Fondo de Compensación ISAN</t>
  </si>
  <si>
    <t>Vigilancia Especial</t>
  </si>
  <si>
    <t>Suman los Ingresos</t>
  </si>
  <si>
    <t>Cuentas de Balance</t>
  </si>
  <si>
    <t>Productos</t>
  </si>
  <si>
    <t>Arrendamiento de Edificios Varios</t>
  </si>
  <si>
    <t>Existencia Anterior</t>
  </si>
  <si>
    <t>Enajenación de Bienes Muebles e Inmuebles</t>
  </si>
  <si>
    <t>Caja y Bancos</t>
  </si>
  <si>
    <t>Rendimientos Financieros</t>
  </si>
  <si>
    <t>Fondos</t>
  </si>
  <si>
    <t>Rendimientos FISM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</si>
  <si>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</si>
  <si>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</si>
  <si>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</si>
  <si>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</si>
  <si>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</si>
  <si>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</si>
  <si>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</si>
  <si>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</si>
  <si>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</si>
  <si>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</si>
  <si>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</si>
  <si>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Áreas Verdes</t>
  </si>
  <si>
    <t>Prestación de Sevicios Públicos</t>
  </si>
  <si>
    <t>Infraestructura Vial</t>
  </si>
  <si>
    <t>Recolección y Concesiones</t>
  </si>
  <si>
    <t>Ejecución en Obras y Urbanización</t>
  </si>
  <si>
    <t>Espacios Públicos y Áreas Verdes</t>
  </si>
  <si>
    <t>Obras Hidraúlicas y Sanitarias</t>
  </si>
  <si>
    <t>Medio Ambiente y Ecologia</t>
  </si>
  <si>
    <t>Investigación y Estudios</t>
  </si>
  <si>
    <t>Protección Civil</t>
  </si>
  <si>
    <t>Seguridad Pública y Sociedad</t>
  </si>
  <si>
    <t>Apoyo al  proceso presupuestal y Mejorar la Eficiencia Institucional</t>
  </si>
  <si>
    <t>Funciones de Gobierno</t>
  </si>
  <si>
    <t>Apoyo al  proceso presupuestal y Mejorar la Eficiencia</t>
  </si>
  <si>
    <t>Desarrollo Social</t>
  </si>
  <si>
    <t>Apoyo a la Gestión Pública</t>
  </si>
  <si>
    <t>Desarrollo Econónimo</t>
  </si>
  <si>
    <t>Obligaciones por Resoluciones</t>
  </si>
  <si>
    <t>Atención al Rezago Social</t>
  </si>
  <si>
    <t>Desarrollo Educativo</t>
  </si>
  <si>
    <t>Desastres Naturales</t>
  </si>
  <si>
    <t>Fomento a la Salud</t>
  </si>
  <si>
    <t>Contingencias y Desastres Naturales</t>
  </si>
  <si>
    <t>Deporte y Desarrollo de Capacidades Físicas</t>
  </si>
  <si>
    <t>Pensiones y Jubilaciones</t>
  </si>
  <si>
    <t>Promoción y Fomento</t>
  </si>
  <si>
    <t>Fomento al Sector Empresarial</t>
  </si>
  <si>
    <t>Previsión y Seguridad Social</t>
  </si>
  <si>
    <t>Fomento al Sector Turístico</t>
  </si>
  <si>
    <t>Fomento al Desarrollo Rural</t>
  </si>
  <si>
    <t>Deuda Pública</t>
  </si>
  <si>
    <t>Intereses de la Deuda</t>
  </si>
  <si>
    <t>Servicios Gubernamentales</t>
  </si>
  <si>
    <t>Suman los Egresos</t>
  </si>
  <si>
    <t>Gobierno y Reglamentación</t>
  </si>
  <si>
    <t>Administración Fiscal y Financiera</t>
  </si>
  <si>
    <t>Administración de Recursos Humanos y Materiales</t>
  </si>
  <si>
    <t>Existencia Actual</t>
  </si>
  <si>
    <t>Planeación, Evaluación y Modernización</t>
  </si>
  <si>
    <t>Servicios de Información a la Sociedad</t>
  </si>
  <si>
    <t>Control de Gestión</t>
  </si>
  <si>
    <t>Desarrollo turístico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</si>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</sst>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3" fontId="5" fillId="0" borderId="0" xfId="0" applyNumberFormat="1" applyFont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8" fillId="2" borderId="0" xfId="1" applyFont="1" applyFill="1" applyBorder="1"/>
    <xf numFmtId="3" fontId="9" fillId="2" borderId="0" xfId="0" applyNumberFormat="1" applyFont="1" applyFill="1"/>
    <xf numFmtId="4" fontId="0" fillId="3" borderId="0" xfId="0" applyNumberFormat="1" applyFill="1"/>
    <xf numFmtId="43" fontId="0" fillId="2" borderId="0" xfId="0" applyNumberForma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0" fillId="0" borderId="0" xfId="0" applyNumberFormat="1"/>
    <xf numFmtId="3" fontId="6" fillId="2" borderId="0" xfId="0" applyNumberFormat="1" applyFont="1" applyFill="1"/>
    <xf numFmtId="3" fontId="0" fillId="3" borderId="0" xfId="0" applyNumberFormat="1" applyFill="1"/>
    <xf numFmtId="0" fontId="0" fillId="2" borderId="5" xfId="0" applyFill="1" applyBorder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3" fontId="3" fillId="2" borderId="0" xfId="0" applyNumberFormat="1" applyFont="1" applyFill="1" applyAlignment="1">
      <alignment horizontal="justify"/>
    </xf>
    <xf numFmtId="0" fontId="7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1" builtinId="3"/>
    <cellStyle name="Normal" xfId="0" builtinId="0"/>
    <cellStyle name="Normal 2" xfId="2" xr:uid="{481AC524-927B-44C6-9640-518D2641D8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87</xdr:row>
      <xdr:rowOff>0</xdr:rowOff>
    </xdr:from>
    <xdr:to>
      <xdr:col>15</xdr:col>
      <xdr:colOff>122086</xdr:colOff>
      <xdr:row>88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D255314-E378-48B7-8BF4-9A5415C78931}"/>
            </a:ext>
          </a:extLst>
        </xdr:cNvPr>
        <xdr:cNvSpPr txBox="1">
          <a:spLocks noChangeArrowheads="1"/>
        </xdr:cNvSpPr>
      </xdr:nvSpPr>
      <xdr:spPr bwMode="auto">
        <a:xfrm>
          <a:off x="438150" y="16887825"/>
          <a:ext cx="13114186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Lic. Marco Antonio Bonilla Mendoza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35718</xdr:colOff>
      <xdr:row>82</xdr:row>
      <xdr:rowOff>11906</xdr:rowOff>
    </xdr:from>
    <xdr:to>
      <xdr:col>14</xdr:col>
      <xdr:colOff>119741</xdr:colOff>
      <xdr:row>82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F930F76-200E-4018-9D2C-3D00871C16A8}"/>
            </a:ext>
          </a:extLst>
        </xdr:cNvPr>
        <xdr:cNvSpPr txBox="1">
          <a:spLocks noChangeArrowheads="1"/>
        </xdr:cNvSpPr>
      </xdr:nvSpPr>
      <xdr:spPr bwMode="auto">
        <a:xfrm>
          <a:off x="473868" y="15899606"/>
          <a:ext cx="12876098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Tesorera Municipal                                    Comisión de Hacienda y Planeación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81</xdr:row>
      <xdr:rowOff>154780</xdr:rowOff>
    </xdr:from>
    <xdr:to>
      <xdr:col>14</xdr:col>
      <xdr:colOff>107156</xdr:colOff>
      <xdr:row>87</xdr:row>
      <xdr:rowOff>140492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EBE18B-C14B-4B1B-9A3B-A6B1B4722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9406" y="15842455"/>
          <a:ext cx="2847975" cy="118586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Compartida/INFORMES%202021/Cortes/CORTE%20DIC%20ANUAL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TE DIC"/>
      <sheetName val="saldos prog"/>
      <sheetName val="ingresos"/>
      <sheetName val="PROG"/>
      <sheetName val="BALANZA PROG"/>
      <sheetName val="Hoja2"/>
      <sheetName val="BALANZA"/>
      <sheetName val="Hoja3"/>
      <sheetName val="Hoja5"/>
      <sheetName val="Hoja1"/>
      <sheetName val="Hoja4"/>
      <sheetName val="Hoja6"/>
      <sheetName val="cuentas de balance"/>
      <sheetName val="BCO dic 20"/>
      <sheetName val="BCOS DIC"/>
    </sheetNames>
    <sheetDataSet>
      <sheetData sheetId="0"/>
      <sheetData sheetId="1">
        <row r="12">
          <cell r="I12">
            <v>604669718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90">
          <cell r="G90">
            <v>204157152</v>
          </cell>
        </row>
        <row r="91">
          <cell r="G91">
            <v>11297971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988E-BC55-4084-AB8E-B5A66B044FB9}">
  <sheetPr>
    <pageSetUpPr fitToPage="1"/>
  </sheetPr>
  <dimension ref="B1:S98"/>
  <sheetViews>
    <sheetView tabSelected="1" view="pageBreakPreview" topLeftCell="A64" zoomScale="80" zoomScaleNormal="70" zoomScaleSheetLayoutView="80" workbookViewId="0">
      <selection activeCell="L86" sqref="L86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2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6384" width="11.42578125" style="5"/>
  </cols>
  <sheetData>
    <row r="1" spans="2:17" ht="13.5" thickBot="1" x14ac:dyDescent="0.25"/>
    <row r="2" spans="2:17" ht="18" x14ac:dyDescent="0.25">
      <c r="B2" s="6"/>
      <c r="C2" s="57" t="s">
        <v>0</v>
      </c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7"/>
    </row>
    <row r="3" spans="2:17" ht="15.75" x14ac:dyDescent="0.25">
      <c r="B3" s="8"/>
      <c r="C3" s="58" t="s">
        <v>1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9"/>
    </row>
    <row r="4" spans="2:17" x14ac:dyDescent="0.2">
      <c r="B4" s="8"/>
      <c r="C4" s="49" t="s">
        <v>2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9"/>
    </row>
    <row r="5" spans="2:17" x14ac:dyDescent="0.2">
      <c r="B5" s="8"/>
      <c r="C5" s="49" t="s">
        <v>3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9"/>
    </row>
    <row r="6" spans="2:17" ht="15.75" x14ac:dyDescent="0.25">
      <c r="B6" s="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9"/>
    </row>
    <row r="7" spans="2:17" ht="15.75" x14ac:dyDescent="0.25">
      <c r="B7" s="8"/>
      <c r="C7" s="47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9"/>
    </row>
    <row r="8" spans="2:17" ht="5.25" customHeight="1" x14ac:dyDescent="0.2">
      <c r="B8" s="8"/>
      <c r="O8" s="9"/>
    </row>
    <row r="9" spans="2:17" ht="15.75" x14ac:dyDescent="0.25">
      <c r="B9" s="8"/>
      <c r="C9" s="10" t="s">
        <v>5</v>
      </c>
      <c r="H9" s="11"/>
      <c r="J9" s="11" t="s">
        <v>6</v>
      </c>
      <c r="M9" s="12"/>
      <c r="O9" s="9"/>
      <c r="P9" s="13"/>
    </row>
    <row r="10" spans="2:17" ht="15.75" x14ac:dyDescent="0.25">
      <c r="B10" s="8"/>
      <c r="C10" s="10"/>
      <c r="E10" s="14" t="s">
        <v>7</v>
      </c>
      <c r="F10" s="15"/>
      <c r="G10" s="12">
        <v>873871730</v>
      </c>
      <c r="J10" s="11"/>
      <c r="L10" s="12" t="s">
        <v>8</v>
      </c>
      <c r="M10" s="12">
        <v>828393</v>
      </c>
      <c r="O10" s="9"/>
      <c r="P10" s="13"/>
    </row>
    <row r="11" spans="2:17" ht="15.75" x14ac:dyDescent="0.25">
      <c r="B11" s="8"/>
      <c r="C11" s="10"/>
      <c r="E11" s="14" t="s">
        <v>9</v>
      </c>
      <c r="F11" s="15"/>
      <c r="G11" s="12">
        <v>357552524</v>
      </c>
      <c r="H11" s="11"/>
      <c r="J11" s="11"/>
      <c r="L11" s="12" t="s">
        <v>10</v>
      </c>
      <c r="M11" s="12">
        <v>31305541</v>
      </c>
      <c r="N11" s="11">
        <f>SUM(M10:M11)</f>
        <v>32133934</v>
      </c>
      <c r="O11" s="9"/>
      <c r="P11" s="13"/>
    </row>
    <row r="12" spans="2:17" ht="15.75" x14ac:dyDescent="0.25">
      <c r="B12" s="8"/>
      <c r="C12" s="10"/>
      <c r="E12" s="14" t="s">
        <v>11</v>
      </c>
      <c r="F12" s="15"/>
      <c r="G12" s="12">
        <v>733234</v>
      </c>
      <c r="O12" s="9"/>
      <c r="P12" s="13"/>
    </row>
    <row r="13" spans="2:17" ht="15.75" x14ac:dyDescent="0.25">
      <c r="B13" s="8"/>
      <c r="E13" s="14" t="s">
        <v>12</v>
      </c>
      <c r="F13" s="15"/>
      <c r="G13" s="12">
        <v>8032723</v>
      </c>
      <c r="H13" s="11"/>
      <c r="J13" s="11" t="s">
        <v>13</v>
      </c>
      <c r="L13" s="12"/>
      <c r="M13" s="5"/>
      <c r="O13" s="9"/>
      <c r="P13" s="13"/>
      <c r="Q13" s="14"/>
    </row>
    <row r="14" spans="2:17" ht="15.75" x14ac:dyDescent="0.25">
      <c r="B14" s="8"/>
      <c r="C14" s="16"/>
      <c r="E14" s="14" t="s">
        <v>14</v>
      </c>
      <c r="F14" s="15"/>
      <c r="G14" s="12">
        <v>38530660</v>
      </c>
      <c r="H14" s="11"/>
      <c r="J14" s="11"/>
      <c r="L14" s="12" t="s">
        <v>15</v>
      </c>
      <c r="M14" s="12">
        <v>794556164</v>
      </c>
      <c r="N14" s="5"/>
      <c r="O14" s="9"/>
      <c r="P14" s="13"/>
      <c r="Q14" s="14"/>
    </row>
    <row r="15" spans="2:17" ht="15.75" x14ac:dyDescent="0.25">
      <c r="B15" s="8"/>
      <c r="C15" s="16"/>
      <c r="E15" s="14" t="s">
        <v>16</v>
      </c>
      <c r="F15" s="15"/>
      <c r="G15" s="12">
        <v>5463686</v>
      </c>
      <c r="H15" s="5"/>
      <c r="J15" s="11"/>
      <c r="L15" s="5" t="s">
        <v>17</v>
      </c>
      <c r="M15" s="12">
        <v>69699849</v>
      </c>
      <c r="N15" s="5"/>
      <c r="O15" s="9"/>
      <c r="P15" s="13"/>
      <c r="Q15" s="14"/>
    </row>
    <row r="16" spans="2:17" ht="15.75" x14ac:dyDescent="0.25">
      <c r="B16" s="8"/>
      <c r="C16" s="16"/>
      <c r="E16" s="14" t="s">
        <v>18</v>
      </c>
      <c r="F16" s="15"/>
      <c r="G16" s="12">
        <v>66500</v>
      </c>
      <c r="H16" s="11">
        <f>SUM(G10:G16)</f>
        <v>1284251057</v>
      </c>
      <c r="J16" s="11"/>
      <c r="L16" s="12" t="s">
        <v>19</v>
      </c>
      <c r="M16" s="12">
        <v>157259321</v>
      </c>
      <c r="N16" s="5"/>
      <c r="O16" s="9"/>
      <c r="P16" s="13"/>
      <c r="Q16" s="14"/>
    </row>
    <row r="17" spans="2:17" ht="15.75" x14ac:dyDescent="0.25">
      <c r="B17" s="8"/>
      <c r="C17" s="16"/>
      <c r="E17" s="14"/>
      <c r="F17" s="15"/>
      <c r="G17" s="12"/>
      <c r="H17" s="17"/>
      <c r="J17" s="11"/>
      <c r="L17" s="12" t="s">
        <v>20</v>
      </c>
      <c r="M17" s="12">
        <v>22864245</v>
      </c>
      <c r="N17" s="5"/>
      <c r="O17" s="9"/>
      <c r="P17" s="13"/>
      <c r="Q17" s="14"/>
    </row>
    <row r="18" spans="2:17" ht="15.75" x14ac:dyDescent="0.25">
      <c r="B18" s="8"/>
      <c r="C18" s="10" t="s">
        <v>21</v>
      </c>
      <c r="E18" s="14"/>
      <c r="F18" s="15"/>
      <c r="G18" s="12"/>
      <c r="J18" s="11"/>
      <c r="L18" s="12" t="s">
        <v>22</v>
      </c>
      <c r="M18" s="12">
        <v>28706082</v>
      </c>
      <c r="O18" s="9"/>
      <c r="P18" s="13"/>
      <c r="Q18" s="14"/>
    </row>
    <row r="19" spans="2:17" ht="15.75" x14ac:dyDescent="0.25">
      <c r="B19" s="8"/>
      <c r="E19" s="14" t="s">
        <v>23</v>
      </c>
      <c r="F19" s="15"/>
      <c r="G19" s="12">
        <v>48078721</v>
      </c>
      <c r="J19" s="11"/>
      <c r="L19" s="12" t="s">
        <v>24</v>
      </c>
      <c r="M19" s="12">
        <v>113058527</v>
      </c>
      <c r="N19" s="5"/>
      <c r="O19" s="9"/>
      <c r="P19" s="13"/>
      <c r="Q19" s="12"/>
    </row>
    <row r="20" spans="2:17" ht="15.75" x14ac:dyDescent="0.25">
      <c r="B20" s="8"/>
      <c r="C20" s="16"/>
      <c r="E20" s="5" t="s">
        <v>25</v>
      </c>
      <c r="F20" s="18"/>
      <c r="G20" s="12">
        <v>18594969</v>
      </c>
      <c r="H20" s="11">
        <f>SUM(G19:G20)</f>
        <v>66673690</v>
      </c>
      <c r="J20" s="11"/>
      <c r="L20" s="12" t="s">
        <v>26</v>
      </c>
      <c r="M20" s="12">
        <v>63529695</v>
      </c>
      <c r="N20" s="5"/>
      <c r="O20" s="9"/>
      <c r="P20" s="13"/>
      <c r="Q20" s="14"/>
    </row>
    <row r="21" spans="2:17" ht="15.75" x14ac:dyDescent="0.25">
      <c r="B21" s="8"/>
      <c r="C21" s="16"/>
      <c r="E21" s="5"/>
      <c r="F21" s="18"/>
      <c r="G21" s="12"/>
      <c r="H21" s="11"/>
      <c r="J21" s="11"/>
      <c r="L21" s="5" t="s">
        <v>27</v>
      </c>
      <c r="M21" s="12">
        <v>16724115</v>
      </c>
      <c r="N21" s="5"/>
      <c r="O21" s="9"/>
      <c r="P21" s="13"/>
      <c r="Q21" s="14"/>
    </row>
    <row r="22" spans="2:17" ht="15.75" x14ac:dyDescent="0.25">
      <c r="B22" s="8"/>
      <c r="C22" s="16"/>
      <c r="E22" s="5"/>
      <c r="F22" s="18"/>
      <c r="G22" s="12"/>
      <c r="H22" s="11"/>
      <c r="J22" s="11"/>
      <c r="L22" s="12" t="s">
        <v>28</v>
      </c>
      <c r="M22" s="12">
        <v>2711703</v>
      </c>
      <c r="N22" s="11">
        <f>SUM(M14:M22)</f>
        <v>1269109701</v>
      </c>
      <c r="O22" s="9"/>
      <c r="P22" s="13"/>
      <c r="Q22" s="14"/>
    </row>
    <row r="23" spans="2:17" x14ac:dyDescent="0.2">
      <c r="B23" s="8"/>
      <c r="C23" s="5"/>
      <c r="D23" s="5"/>
      <c r="E23" s="5"/>
      <c r="F23" s="5"/>
      <c r="G23" s="5"/>
      <c r="H23" s="5"/>
      <c r="O23" s="9"/>
      <c r="P23" s="13"/>
      <c r="Q23" s="12"/>
    </row>
    <row r="24" spans="2:17" ht="15.75" x14ac:dyDescent="0.25">
      <c r="B24" s="19"/>
      <c r="C24" s="10" t="s">
        <v>29</v>
      </c>
      <c r="D24" s="5"/>
      <c r="E24" s="5"/>
      <c r="F24" s="20"/>
      <c r="G24" s="5"/>
      <c r="H24" s="14"/>
      <c r="J24" s="11" t="s">
        <v>30</v>
      </c>
      <c r="O24" s="9"/>
      <c r="P24" s="13"/>
      <c r="Q24" s="12"/>
    </row>
    <row r="25" spans="2:17" ht="15.75" x14ac:dyDescent="0.25">
      <c r="B25" s="19"/>
      <c r="C25" s="16"/>
      <c r="D25" s="10"/>
      <c r="E25" s="14" t="s">
        <v>31</v>
      </c>
      <c r="F25" s="15"/>
      <c r="G25" s="12">
        <v>6971216</v>
      </c>
      <c r="H25" s="21"/>
      <c r="L25" s="12" t="s">
        <v>32</v>
      </c>
      <c r="M25" s="12">
        <v>735809197</v>
      </c>
      <c r="O25" s="9"/>
      <c r="P25" s="13"/>
      <c r="Q25" s="12"/>
    </row>
    <row r="26" spans="2:17" ht="15.75" x14ac:dyDescent="0.25">
      <c r="B26" s="19"/>
      <c r="C26" s="16"/>
      <c r="D26" s="10"/>
      <c r="E26" s="14" t="s">
        <v>33</v>
      </c>
      <c r="F26" s="15"/>
      <c r="G26" s="12">
        <v>508466</v>
      </c>
      <c r="H26" s="14"/>
      <c r="L26" s="12" t="s">
        <v>34</v>
      </c>
      <c r="M26" s="12">
        <v>170687226</v>
      </c>
      <c r="N26" s="11">
        <f>SUM(M25:M26)</f>
        <v>906496423</v>
      </c>
      <c r="O26" s="9"/>
      <c r="P26" s="13"/>
      <c r="Q26" s="12"/>
    </row>
    <row r="27" spans="2:17" ht="15.75" x14ac:dyDescent="0.25">
      <c r="B27" s="19"/>
      <c r="C27" s="5"/>
      <c r="D27" s="10"/>
      <c r="E27" s="14" t="s">
        <v>35</v>
      </c>
      <c r="F27" s="15"/>
      <c r="G27" s="12">
        <v>93185618</v>
      </c>
      <c r="H27" s="14"/>
      <c r="O27" s="9"/>
      <c r="P27" s="13"/>
      <c r="Q27" s="12"/>
    </row>
    <row r="28" spans="2:17" ht="15.75" x14ac:dyDescent="0.25">
      <c r="B28" s="8"/>
      <c r="C28" s="5"/>
      <c r="D28" s="10"/>
      <c r="E28" s="14" t="s">
        <v>36</v>
      </c>
      <c r="F28" s="15"/>
      <c r="G28" s="12">
        <v>11672399</v>
      </c>
      <c r="H28" s="14"/>
      <c r="J28" s="11" t="s">
        <v>37</v>
      </c>
      <c r="L28" s="12"/>
      <c r="M28" s="12"/>
      <c r="O28" s="9"/>
      <c r="P28" s="13"/>
      <c r="Q28" s="12"/>
    </row>
    <row r="29" spans="2:17" ht="15.75" x14ac:dyDescent="0.25">
      <c r="B29" s="8"/>
      <c r="C29" s="5"/>
      <c r="E29" s="14" t="s">
        <v>38</v>
      </c>
      <c r="F29" s="15"/>
      <c r="G29" s="12">
        <v>13514626</v>
      </c>
      <c r="H29" s="14"/>
      <c r="L29" s="12" t="s">
        <v>37</v>
      </c>
      <c r="M29" s="12">
        <v>47476263</v>
      </c>
      <c r="N29" s="11">
        <f>+M29</f>
        <v>47476263</v>
      </c>
      <c r="O29" s="9"/>
      <c r="P29" s="13"/>
    </row>
    <row r="30" spans="2:17" x14ac:dyDescent="0.2">
      <c r="B30" s="8"/>
      <c r="C30" s="5"/>
      <c r="D30" s="5"/>
      <c r="E30" s="14" t="s">
        <v>39</v>
      </c>
      <c r="F30" s="15"/>
      <c r="G30" s="12">
        <v>25690974</v>
      </c>
      <c r="H30" s="14"/>
      <c r="O30" s="9"/>
      <c r="Q30" s="12"/>
    </row>
    <row r="31" spans="2:17" ht="15.75" x14ac:dyDescent="0.25">
      <c r="B31" s="8"/>
      <c r="C31" s="5"/>
      <c r="E31" s="14" t="s">
        <v>40</v>
      </c>
      <c r="F31" s="15"/>
      <c r="G31" s="12">
        <v>191804390</v>
      </c>
      <c r="J31" s="11" t="s">
        <v>41</v>
      </c>
      <c r="O31" s="9"/>
      <c r="Q31" s="12"/>
    </row>
    <row r="32" spans="2:17" ht="15.75" x14ac:dyDescent="0.25">
      <c r="B32" s="8"/>
      <c r="C32" s="5"/>
      <c r="E32" s="5" t="s">
        <v>42</v>
      </c>
      <c r="F32" s="15"/>
      <c r="G32" s="12">
        <v>6853431</v>
      </c>
      <c r="J32" s="11"/>
      <c r="L32" s="12" t="s">
        <v>43</v>
      </c>
      <c r="M32" s="12">
        <v>22093</v>
      </c>
      <c r="O32" s="9"/>
      <c r="Q32" s="12"/>
    </row>
    <row r="33" spans="2:19" x14ac:dyDescent="0.2">
      <c r="B33" s="8"/>
      <c r="E33" s="14" t="s">
        <v>44</v>
      </c>
      <c r="F33" s="15"/>
      <c r="G33" s="12">
        <v>694772</v>
      </c>
      <c r="L33" s="12" t="s">
        <v>45</v>
      </c>
      <c r="M33" s="12">
        <v>15465897</v>
      </c>
      <c r="N33" s="5"/>
      <c r="O33" s="9"/>
      <c r="Q33" s="12"/>
    </row>
    <row r="34" spans="2:19" ht="15.75" x14ac:dyDescent="0.25">
      <c r="B34" s="8"/>
      <c r="C34" s="5"/>
      <c r="E34" s="14" t="s">
        <v>46</v>
      </c>
      <c r="F34" s="15"/>
      <c r="G34" s="12">
        <v>309961</v>
      </c>
      <c r="L34" s="12" t="s">
        <v>47</v>
      </c>
      <c r="M34" s="12">
        <v>4118424</v>
      </c>
      <c r="N34" s="11">
        <f>+M32+M33+M34</f>
        <v>19606414</v>
      </c>
      <c r="O34" s="9"/>
      <c r="Q34" s="12"/>
    </row>
    <row r="35" spans="2:19" ht="16.5" customHeight="1" x14ac:dyDescent="0.25">
      <c r="B35" s="8"/>
      <c r="C35" s="5"/>
      <c r="D35" s="5"/>
      <c r="E35" s="14" t="s">
        <v>48</v>
      </c>
      <c r="F35" s="5"/>
      <c r="G35" s="12">
        <v>3379968</v>
      </c>
      <c r="H35" s="11">
        <f>SUM(G25:G35)</f>
        <v>354585821</v>
      </c>
      <c r="O35" s="9"/>
      <c r="Q35" s="14"/>
      <c r="R35" s="22"/>
      <c r="S35" s="12"/>
    </row>
    <row r="36" spans="2:19" ht="15.75" customHeight="1" x14ac:dyDescent="0.25">
      <c r="B36" s="8"/>
      <c r="J36" s="11" t="s">
        <v>49</v>
      </c>
      <c r="K36" s="12"/>
      <c r="L36" s="12"/>
      <c r="N36" s="11">
        <f>+H16+H20+H35+H43+N11+N22+N26+N29+N34</f>
        <v>4059982721</v>
      </c>
      <c r="O36" s="9"/>
      <c r="P36" s="13"/>
      <c r="Q36" s="21"/>
      <c r="R36" s="22"/>
      <c r="S36" s="12"/>
    </row>
    <row r="37" spans="2:19" ht="16.5" customHeight="1" x14ac:dyDescent="0.25">
      <c r="B37" s="8"/>
      <c r="J37" s="11" t="s">
        <v>50</v>
      </c>
      <c r="K37" s="12"/>
      <c r="L37" s="12"/>
      <c r="M37" s="12"/>
      <c r="N37" s="11">
        <v>288178750.3599999</v>
      </c>
      <c r="O37" s="9"/>
      <c r="P37" s="13"/>
      <c r="Q37" s="14"/>
      <c r="R37" s="22"/>
      <c r="S37" s="12"/>
    </row>
    <row r="38" spans="2:19" ht="16.5" customHeight="1" x14ac:dyDescent="0.25">
      <c r="B38" s="8"/>
      <c r="C38" s="10" t="s">
        <v>51</v>
      </c>
      <c r="D38" s="5"/>
      <c r="F38" s="20"/>
      <c r="H38" s="5"/>
      <c r="O38" s="9"/>
      <c r="P38" s="13"/>
      <c r="Q38" s="21"/>
      <c r="R38" s="22"/>
      <c r="S38" s="12"/>
    </row>
    <row r="39" spans="2:19" ht="17.25" customHeight="1" x14ac:dyDescent="0.25">
      <c r="B39" s="8"/>
      <c r="E39" s="14" t="s">
        <v>52</v>
      </c>
      <c r="F39" s="12"/>
      <c r="G39" s="12">
        <v>1978282</v>
      </c>
      <c r="J39" s="11" t="s">
        <v>53</v>
      </c>
      <c r="K39" s="12"/>
      <c r="L39" s="12"/>
      <c r="M39" s="12"/>
      <c r="O39" s="9"/>
      <c r="P39" s="13"/>
      <c r="Q39" s="14"/>
      <c r="R39" s="22"/>
      <c r="S39" s="12"/>
    </row>
    <row r="40" spans="2:19" ht="15.75" customHeight="1" x14ac:dyDescent="0.25">
      <c r="B40" s="8"/>
      <c r="D40" s="5"/>
      <c r="E40" s="14" t="s">
        <v>54</v>
      </c>
      <c r="F40" s="5"/>
      <c r="G40" s="12">
        <v>65459034</v>
      </c>
      <c r="H40" s="11"/>
      <c r="J40" s="23"/>
      <c r="K40" s="12"/>
      <c r="L40" s="12" t="s">
        <v>55</v>
      </c>
      <c r="M40" s="12">
        <v>150911270</v>
      </c>
      <c r="O40" s="9"/>
      <c r="P40" s="13"/>
      <c r="Q40" s="14"/>
      <c r="R40" s="22"/>
      <c r="S40" s="12"/>
    </row>
    <row r="41" spans="2:19" ht="15.75" x14ac:dyDescent="0.25">
      <c r="B41" s="8"/>
      <c r="E41" s="14" t="s">
        <v>56</v>
      </c>
      <c r="F41" s="12"/>
      <c r="G41" s="12">
        <v>11967143</v>
      </c>
      <c r="H41" s="11"/>
      <c r="L41" s="12" t="s">
        <v>57</v>
      </c>
      <c r="M41" s="12">
        <v>43075391</v>
      </c>
      <c r="N41" s="11">
        <f>+M40+M41</f>
        <v>193986661</v>
      </c>
      <c r="O41" s="9"/>
      <c r="P41" s="24"/>
      <c r="Q41" s="14"/>
      <c r="R41" s="22"/>
      <c r="S41" s="12"/>
    </row>
    <row r="42" spans="2:19" ht="15.75" x14ac:dyDescent="0.25">
      <c r="B42" s="8"/>
      <c r="E42" s="14" t="s">
        <v>58</v>
      </c>
      <c r="F42" s="12"/>
      <c r="G42" s="12">
        <v>166197</v>
      </c>
      <c r="H42" s="11"/>
      <c r="L42" s="12"/>
      <c r="M42" s="12"/>
      <c r="N42" s="11"/>
      <c r="O42" s="9"/>
      <c r="P42" s="24"/>
      <c r="Q42" s="14"/>
      <c r="R42" s="22"/>
      <c r="S42" s="12"/>
    </row>
    <row r="43" spans="2:19" ht="15.75" x14ac:dyDescent="0.25">
      <c r="B43" s="8"/>
      <c r="E43" s="14" t="s">
        <v>59</v>
      </c>
      <c r="F43" s="12"/>
      <c r="G43" s="12">
        <v>78762</v>
      </c>
      <c r="H43" s="11">
        <f>SUM(G39:G43)</f>
        <v>79649418</v>
      </c>
      <c r="J43" s="11" t="s">
        <v>60</v>
      </c>
      <c r="K43" s="12"/>
      <c r="L43" s="12"/>
      <c r="M43" s="12"/>
      <c r="N43" s="11">
        <f>SUM(N36:N41)</f>
        <v>4542148132.3599997</v>
      </c>
      <c r="O43" s="9"/>
      <c r="P43" s="24"/>
      <c r="Q43" s="25"/>
      <c r="R43" s="22"/>
      <c r="S43" s="12"/>
    </row>
    <row r="44" spans="2:19" ht="15.75" x14ac:dyDescent="0.25">
      <c r="B44" s="8"/>
      <c r="C44" s="10"/>
      <c r="D44" s="5"/>
      <c r="E44" s="5"/>
      <c r="F44" s="5"/>
      <c r="G44" s="5"/>
      <c r="H44" s="5"/>
      <c r="O44" s="9"/>
      <c r="P44" s="24"/>
      <c r="R44" s="22"/>
      <c r="S44" s="12"/>
    </row>
    <row r="45" spans="2:19" ht="15.75" x14ac:dyDescent="0.25">
      <c r="B45" s="8"/>
      <c r="C45" s="47" t="s">
        <v>61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9"/>
    </row>
    <row r="46" spans="2:19" ht="8.25" customHeight="1" x14ac:dyDescent="0.25">
      <c r="B46" s="8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9"/>
    </row>
    <row r="47" spans="2:19" ht="15.75" x14ac:dyDescent="0.25">
      <c r="B47" s="8"/>
      <c r="C47" s="10" t="s">
        <v>62</v>
      </c>
      <c r="D47" s="5"/>
      <c r="E47" s="5"/>
      <c r="H47" s="26"/>
      <c r="I47" s="26"/>
      <c r="J47" s="11" t="s">
        <v>63</v>
      </c>
      <c r="N47" s="27"/>
      <c r="O47" s="9"/>
    </row>
    <row r="48" spans="2:19" ht="15.75" x14ac:dyDescent="0.25">
      <c r="B48" s="8"/>
      <c r="C48" s="26"/>
      <c r="D48" s="28" t="s">
        <v>64</v>
      </c>
      <c r="E48" s="5"/>
      <c r="F48" s="5"/>
      <c r="G48" s="12"/>
      <c r="H48" s="26"/>
      <c r="I48" s="26"/>
      <c r="K48" s="28" t="s">
        <v>65</v>
      </c>
      <c r="O48" s="9"/>
    </row>
    <row r="49" spans="2:15" ht="15.75" x14ac:dyDescent="0.25">
      <c r="B49" s="8"/>
      <c r="C49" s="26"/>
      <c r="D49" s="28"/>
      <c r="E49" s="14" t="s">
        <v>66</v>
      </c>
      <c r="F49" s="5"/>
      <c r="G49" s="29">
        <f>+'[1]saldos prog'!I12</f>
        <v>604669718</v>
      </c>
      <c r="H49" s="11">
        <f>+G49</f>
        <v>604669718</v>
      </c>
      <c r="I49" s="26"/>
      <c r="K49" s="28"/>
      <c r="L49" s="12" t="s">
        <v>67</v>
      </c>
      <c r="M49" s="12">
        <v>4870823</v>
      </c>
      <c r="O49" s="9"/>
    </row>
    <row r="50" spans="2:15" ht="15.75" x14ac:dyDescent="0.25">
      <c r="B50" s="8"/>
      <c r="C50" s="5"/>
      <c r="D50" s="5"/>
      <c r="E50" s="5"/>
      <c r="F50" s="5"/>
      <c r="G50" s="5"/>
      <c r="H50" s="5"/>
      <c r="I50" s="26"/>
      <c r="K50" s="28"/>
      <c r="L50" s="12" t="s">
        <v>68</v>
      </c>
      <c r="M50" s="12">
        <v>81261091</v>
      </c>
      <c r="O50" s="9"/>
    </row>
    <row r="51" spans="2:15" ht="15.75" x14ac:dyDescent="0.25">
      <c r="B51" s="8"/>
      <c r="C51" s="10" t="s">
        <v>69</v>
      </c>
      <c r="D51" s="14"/>
      <c r="E51" s="14"/>
      <c r="F51" s="14"/>
      <c r="G51" s="5"/>
      <c r="H51" s="5"/>
      <c r="I51" s="26"/>
      <c r="K51" s="28"/>
      <c r="L51" s="12" t="s">
        <v>70</v>
      </c>
      <c r="M51" s="12">
        <v>38850560</v>
      </c>
      <c r="O51" s="9"/>
    </row>
    <row r="52" spans="2:15" ht="15.75" x14ac:dyDescent="0.25">
      <c r="B52" s="8"/>
      <c r="C52" s="16"/>
      <c r="D52" s="28" t="s">
        <v>71</v>
      </c>
      <c r="E52" s="14"/>
      <c r="H52" s="11"/>
      <c r="I52" s="26"/>
      <c r="L52" s="12" t="s">
        <v>40</v>
      </c>
      <c r="M52" s="12">
        <v>284980839</v>
      </c>
      <c r="O52" s="9"/>
    </row>
    <row r="53" spans="2:15" ht="15.75" x14ac:dyDescent="0.25">
      <c r="B53" s="8"/>
      <c r="E53" s="14" t="s">
        <v>39</v>
      </c>
      <c r="F53" s="14"/>
      <c r="G53" s="12">
        <v>67886220</v>
      </c>
      <c r="H53" s="11"/>
      <c r="I53" s="26"/>
      <c r="J53" s="5"/>
      <c r="L53" s="12" t="s">
        <v>72</v>
      </c>
      <c r="M53" s="12">
        <v>264003734</v>
      </c>
      <c r="O53" s="9"/>
    </row>
    <row r="54" spans="2:15" ht="15.75" x14ac:dyDescent="0.25">
      <c r="B54" s="8"/>
      <c r="E54" s="14" t="s">
        <v>73</v>
      </c>
      <c r="F54" s="14"/>
      <c r="G54" s="12">
        <v>187903804</v>
      </c>
      <c r="H54" s="11"/>
      <c r="L54" s="12" t="s">
        <v>74</v>
      </c>
      <c r="M54" s="12">
        <v>56280747</v>
      </c>
      <c r="O54" s="9"/>
    </row>
    <row r="55" spans="2:15" ht="15.75" x14ac:dyDescent="0.25">
      <c r="B55" s="8"/>
      <c r="C55" s="16"/>
      <c r="D55" s="14"/>
      <c r="E55" s="14" t="s">
        <v>75</v>
      </c>
      <c r="F55" s="14"/>
      <c r="G55" s="12">
        <v>37467399</v>
      </c>
      <c r="H55" s="11"/>
      <c r="L55" s="12" t="s">
        <v>76</v>
      </c>
      <c r="M55" s="12">
        <v>35373524</v>
      </c>
      <c r="O55" s="9"/>
    </row>
    <row r="56" spans="2:15" ht="15.75" x14ac:dyDescent="0.25">
      <c r="B56" s="8"/>
      <c r="C56" s="16"/>
      <c r="D56" s="14"/>
      <c r="E56" s="14" t="s">
        <v>77</v>
      </c>
      <c r="G56" s="12">
        <v>1180000</v>
      </c>
      <c r="L56" s="12" t="s">
        <v>78</v>
      </c>
      <c r="M56" s="12">
        <v>5387615</v>
      </c>
      <c r="N56" s="11">
        <f>SUM(M49:M56)</f>
        <v>771008933</v>
      </c>
      <c r="O56" s="9"/>
    </row>
    <row r="57" spans="2:15" ht="15" x14ac:dyDescent="0.2">
      <c r="B57" s="8"/>
      <c r="C57" s="16"/>
      <c r="D57" s="14"/>
      <c r="E57" s="14" t="s">
        <v>79</v>
      </c>
      <c r="F57" s="14"/>
      <c r="G57" s="12">
        <v>46545651</v>
      </c>
      <c r="J57" s="5"/>
      <c r="K57" s="5"/>
      <c r="L57" s="5"/>
      <c r="M57" s="5"/>
      <c r="N57" s="5"/>
      <c r="O57" s="9"/>
    </row>
    <row r="58" spans="2:15" ht="15.75" x14ac:dyDescent="0.25">
      <c r="B58" s="8"/>
      <c r="C58" s="16"/>
      <c r="D58" s="14"/>
      <c r="E58" s="14" t="s">
        <v>80</v>
      </c>
      <c r="F58" s="14"/>
      <c r="G58" s="12">
        <v>582073533</v>
      </c>
      <c r="J58" s="11" t="s">
        <v>81</v>
      </c>
      <c r="K58" s="30"/>
      <c r="O58" s="9"/>
    </row>
    <row r="59" spans="2:15" ht="15" x14ac:dyDescent="0.2">
      <c r="B59" s="8"/>
      <c r="C59" s="16"/>
      <c r="D59" s="14"/>
      <c r="E59" s="14" t="s">
        <v>82</v>
      </c>
      <c r="F59" s="14"/>
      <c r="G59" s="12">
        <v>83350488</v>
      </c>
      <c r="J59" s="5"/>
      <c r="K59" s="5"/>
      <c r="L59" s="12" t="s">
        <v>83</v>
      </c>
      <c r="M59" s="12">
        <v>299747396</v>
      </c>
      <c r="N59" s="5"/>
      <c r="O59" s="9"/>
    </row>
    <row r="60" spans="2:15" ht="15" x14ac:dyDescent="0.2">
      <c r="B60" s="8"/>
      <c r="C60" s="16"/>
      <c r="D60" s="14"/>
      <c r="E60" s="14" t="s">
        <v>84</v>
      </c>
      <c r="F60" s="14"/>
      <c r="G60" s="12">
        <v>61451862</v>
      </c>
      <c r="J60" s="5"/>
      <c r="K60" s="5"/>
      <c r="L60" s="5" t="s">
        <v>85</v>
      </c>
      <c r="M60" s="12">
        <v>12880801</v>
      </c>
      <c r="O60" s="9"/>
    </row>
    <row r="61" spans="2:15" ht="15.75" x14ac:dyDescent="0.25">
      <c r="B61" s="8"/>
      <c r="C61" s="16"/>
      <c r="D61" s="14"/>
      <c r="E61" s="14" t="s">
        <v>86</v>
      </c>
      <c r="F61" s="5"/>
      <c r="G61" s="12">
        <v>76291008</v>
      </c>
      <c r="L61" s="5" t="s">
        <v>87</v>
      </c>
      <c r="M61" s="12">
        <v>3624096</v>
      </c>
      <c r="N61" s="11">
        <f>SUM(M59:M61)</f>
        <v>316252293</v>
      </c>
      <c r="O61" s="9"/>
    </row>
    <row r="62" spans="2:15" ht="15" x14ac:dyDescent="0.2">
      <c r="B62" s="8"/>
      <c r="C62" s="16"/>
      <c r="D62" s="14"/>
      <c r="E62" s="14" t="s">
        <v>88</v>
      </c>
      <c r="F62" s="5"/>
      <c r="G62" s="12">
        <v>41012848</v>
      </c>
      <c r="O62" s="9"/>
    </row>
    <row r="63" spans="2:15" ht="15.75" x14ac:dyDescent="0.25">
      <c r="B63" s="8"/>
      <c r="C63" s="16"/>
      <c r="D63" s="14"/>
      <c r="E63" s="14" t="s">
        <v>89</v>
      </c>
      <c r="F63" s="14"/>
      <c r="G63" s="12">
        <v>122123396</v>
      </c>
      <c r="J63" s="11" t="s">
        <v>90</v>
      </c>
      <c r="O63" s="9"/>
    </row>
    <row r="64" spans="2:15" ht="15.75" x14ac:dyDescent="0.25">
      <c r="B64" s="8"/>
      <c r="C64" s="16"/>
      <c r="D64" s="14"/>
      <c r="E64" s="14" t="s">
        <v>91</v>
      </c>
      <c r="F64" s="14"/>
      <c r="G64" s="12">
        <v>4640435</v>
      </c>
      <c r="L64" s="12" t="s">
        <v>92</v>
      </c>
      <c r="M64" s="12">
        <v>105097782</v>
      </c>
      <c r="N64" s="11">
        <f>+M64</f>
        <v>105097782</v>
      </c>
      <c r="O64" s="9"/>
    </row>
    <row r="65" spans="2:17" ht="15.75" x14ac:dyDescent="0.25">
      <c r="B65" s="8"/>
      <c r="C65" s="16"/>
      <c r="E65" s="14" t="s">
        <v>93</v>
      </c>
      <c r="F65" s="14"/>
      <c r="G65" s="12">
        <v>2632952</v>
      </c>
      <c r="H65" s="11">
        <f>SUM(G53:G65)</f>
        <v>1314559596</v>
      </c>
      <c r="O65" s="9"/>
    </row>
    <row r="66" spans="2:17" ht="15.75" x14ac:dyDescent="0.25">
      <c r="B66" s="8"/>
      <c r="J66" s="11" t="s">
        <v>94</v>
      </c>
      <c r="K66" s="5"/>
      <c r="L66" s="12"/>
      <c r="M66" s="12"/>
      <c r="O66" s="9"/>
    </row>
    <row r="67" spans="2:17" x14ac:dyDescent="0.2">
      <c r="B67" s="8"/>
      <c r="D67" s="28" t="s">
        <v>95</v>
      </c>
      <c r="E67" s="14"/>
      <c r="F67" s="14"/>
      <c r="G67" s="12"/>
      <c r="K67" s="30"/>
      <c r="L67" s="12" t="s">
        <v>94</v>
      </c>
      <c r="M67" s="12">
        <v>118491330</v>
      </c>
      <c r="N67" s="27"/>
      <c r="O67" s="9"/>
    </row>
    <row r="68" spans="2:17" ht="15.75" x14ac:dyDescent="0.25">
      <c r="B68" s="8"/>
      <c r="D68" s="28"/>
      <c r="E68" s="14" t="s">
        <v>96</v>
      </c>
      <c r="F68" s="14"/>
      <c r="G68" s="12">
        <v>11049790</v>
      </c>
      <c r="L68" s="12" t="s">
        <v>97</v>
      </c>
      <c r="M68" s="12">
        <v>365195236</v>
      </c>
      <c r="N68" s="11">
        <f>SUM(M67:M68)</f>
        <v>483686566</v>
      </c>
      <c r="O68" s="9"/>
    </row>
    <row r="69" spans="2:17" x14ac:dyDescent="0.2">
      <c r="B69" s="8"/>
      <c r="D69" s="28"/>
      <c r="E69" s="14" t="s">
        <v>98</v>
      </c>
      <c r="F69" s="14"/>
      <c r="G69" s="12">
        <v>20594617</v>
      </c>
      <c r="K69" s="5"/>
      <c r="L69" s="5"/>
      <c r="M69" s="5"/>
      <c r="N69" s="5"/>
      <c r="O69" s="9"/>
    </row>
    <row r="70" spans="2:17" ht="15.75" x14ac:dyDescent="0.25">
      <c r="B70" s="8"/>
      <c r="D70" s="28"/>
      <c r="E70" s="14" t="s">
        <v>99</v>
      </c>
      <c r="F70" s="5"/>
      <c r="G70" s="12">
        <v>47980175</v>
      </c>
      <c r="H70" s="11">
        <f>SUM(G68:G70)</f>
        <v>79624582</v>
      </c>
      <c r="J70" s="11" t="s">
        <v>100</v>
      </c>
      <c r="O70" s="9"/>
      <c r="P70" s="31"/>
    </row>
    <row r="71" spans="2:17" ht="15.75" x14ac:dyDescent="0.25">
      <c r="B71" s="8"/>
      <c r="D71" s="28"/>
      <c r="E71" s="14"/>
      <c r="F71" s="5"/>
      <c r="G71" s="12"/>
      <c r="H71" s="11"/>
      <c r="L71" s="12" t="s">
        <v>100</v>
      </c>
      <c r="M71" s="12">
        <v>128879163</v>
      </c>
      <c r="O71" s="9"/>
      <c r="P71" s="31"/>
    </row>
    <row r="72" spans="2:17" ht="15.75" x14ac:dyDescent="0.25">
      <c r="B72" s="8"/>
      <c r="D72" s="28"/>
      <c r="E72" s="14"/>
      <c r="F72" s="5"/>
      <c r="G72" s="12"/>
      <c r="H72" s="11"/>
      <c r="L72" s="12" t="s">
        <v>101</v>
      </c>
      <c r="M72" s="12">
        <v>1925667</v>
      </c>
      <c r="N72" s="11">
        <f>SUM(M71:M72)</f>
        <v>130804830</v>
      </c>
      <c r="O72" s="9"/>
      <c r="P72" s="31"/>
    </row>
    <row r="73" spans="2:17" ht="15" x14ac:dyDescent="0.2">
      <c r="B73" s="8"/>
      <c r="C73" s="16"/>
      <c r="O73" s="9"/>
      <c r="P73" s="31"/>
    </row>
    <row r="74" spans="2:17" ht="15.75" x14ac:dyDescent="0.25">
      <c r="B74" s="8"/>
      <c r="C74" s="16"/>
      <c r="D74" s="28" t="s">
        <v>102</v>
      </c>
      <c r="E74" s="14"/>
      <c r="G74" s="12"/>
      <c r="J74" s="11" t="s">
        <v>103</v>
      </c>
      <c r="N74" s="11">
        <f>H49+H65+H70+H81+N56+N61+N68+N64+N72</f>
        <v>3977427605</v>
      </c>
      <c r="O74" s="32"/>
      <c r="P74" s="31"/>
      <c r="Q74" s="25"/>
    </row>
    <row r="75" spans="2:17" ht="15.75" x14ac:dyDescent="0.25">
      <c r="B75" s="8"/>
      <c r="C75" s="16"/>
      <c r="D75" s="28"/>
      <c r="E75" s="14" t="s">
        <v>104</v>
      </c>
      <c r="G75" s="12">
        <v>48610038</v>
      </c>
      <c r="J75" s="11" t="s">
        <v>50</v>
      </c>
      <c r="N75" s="11">
        <v>349265404.36000007</v>
      </c>
      <c r="O75" s="32"/>
      <c r="P75" s="31"/>
    </row>
    <row r="76" spans="2:17" ht="15" x14ac:dyDescent="0.2">
      <c r="B76" s="8"/>
      <c r="C76" s="16"/>
      <c r="D76" s="28"/>
      <c r="E76" s="14" t="s">
        <v>105</v>
      </c>
      <c r="G76" s="12">
        <v>11026844</v>
      </c>
      <c r="J76" s="5"/>
      <c r="K76" s="5"/>
      <c r="L76" s="5"/>
      <c r="M76" s="5"/>
      <c r="N76" s="5"/>
      <c r="O76" s="32"/>
      <c r="P76" s="31"/>
    </row>
    <row r="77" spans="2:17" ht="15.75" x14ac:dyDescent="0.25">
      <c r="B77" s="8"/>
      <c r="C77" s="16"/>
      <c r="D77" s="28"/>
      <c r="E77" s="14" t="s">
        <v>106</v>
      </c>
      <c r="G77" s="12">
        <v>1559290</v>
      </c>
      <c r="J77" s="11" t="s">
        <v>107</v>
      </c>
      <c r="K77" s="33"/>
      <c r="L77" s="33"/>
      <c r="M77" s="5"/>
      <c r="N77" s="5"/>
      <c r="O77" s="32"/>
      <c r="P77" s="31"/>
      <c r="Q77" s="25"/>
    </row>
    <row r="78" spans="2:17" ht="15.75" x14ac:dyDescent="0.25">
      <c r="B78" s="8"/>
      <c r="C78" s="5"/>
      <c r="D78" s="28"/>
      <c r="E78" s="14" t="s">
        <v>108</v>
      </c>
      <c r="G78" s="12">
        <v>18575770</v>
      </c>
      <c r="H78" s="12"/>
      <c r="J78" s="11"/>
      <c r="K78" s="33"/>
      <c r="L78" s="12" t="s">
        <v>55</v>
      </c>
      <c r="M78" s="12">
        <f>+'[1]BCOS DIC'!G90</f>
        <v>204157152</v>
      </c>
      <c r="O78" s="32"/>
      <c r="P78" s="31"/>
    </row>
    <row r="79" spans="2:17" ht="15.75" x14ac:dyDescent="0.25">
      <c r="B79" s="8"/>
      <c r="C79" s="5"/>
      <c r="E79" s="5" t="s">
        <v>109</v>
      </c>
      <c r="G79" s="12">
        <v>78677207</v>
      </c>
      <c r="J79" s="11"/>
      <c r="K79" s="33"/>
      <c r="L79" s="12" t="s">
        <v>57</v>
      </c>
      <c r="M79" s="12">
        <f>+'[1]BCOS DIC'!G91</f>
        <v>11297971</v>
      </c>
      <c r="N79" s="11">
        <f>+M78+M79</f>
        <v>215455123</v>
      </c>
      <c r="O79" s="32"/>
      <c r="P79" s="31"/>
      <c r="Q79" s="25"/>
    </row>
    <row r="80" spans="2:17" ht="15" x14ac:dyDescent="0.2">
      <c r="B80" s="8"/>
      <c r="C80" s="16"/>
      <c r="D80" s="28"/>
      <c r="E80" s="5" t="s">
        <v>110</v>
      </c>
      <c r="G80" s="12">
        <v>11220847</v>
      </c>
      <c r="I80" s="5"/>
      <c r="O80" s="32"/>
      <c r="P80" s="31"/>
    </row>
    <row r="81" spans="2:18" ht="15.75" x14ac:dyDescent="0.25">
      <c r="B81" s="8"/>
      <c r="E81" s="5" t="s">
        <v>111</v>
      </c>
      <c r="G81" s="12">
        <v>2053309</v>
      </c>
      <c r="H81" s="11">
        <f>SUM(G75:G81)</f>
        <v>171723305</v>
      </c>
      <c r="I81" s="5"/>
      <c r="J81" s="11" t="s">
        <v>112</v>
      </c>
      <c r="K81" s="33"/>
      <c r="L81" s="33"/>
      <c r="M81" s="33"/>
      <c r="N81" s="11">
        <f>SUM(N74:N79)</f>
        <v>4542148132.3599997</v>
      </c>
      <c r="O81" s="32"/>
      <c r="P81" s="31"/>
      <c r="Q81" s="27"/>
    </row>
    <row r="82" spans="2:18" ht="15.75" x14ac:dyDescent="0.25">
      <c r="B82" s="34"/>
      <c r="D82" s="28"/>
      <c r="E82" s="5"/>
      <c r="G82" s="12"/>
      <c r="H82" s="11"/>
      <c r="J82" s="11"/>
      <c r="K82" s="33"/>
      <c r="L82" s="33"/>
      <c r="M82" s="33"/>
      <c r="N82" s="11"/>
      <c r="O82" s="35"/>
    </row>
    <row r="83" spans="2:18" ht="15.75" x14ac:dyDescent="0.25">
      <c r="B83" s="34"/>
      <c r="D83" s="28"/>
      <c r="E83" s="5"/>
      <c r="G83" s="12"/>
      <c r="H83" s="11"/>
      <c r="J83" s="11"/>
      <c r="K83" s="33"/>
      <c r="L83" s="33"/>
      <c r="M83" s="33"/>
      <c r="N83" s="11"/>
      <c r="O83" s="35"/>
      <c r="Q83" s="27"/>
    </row>
    <row r="84" spans="2:18" ht="15.75" x14ac:dyDescent="0.25">
      <c r="B84" s="34"/>
      <c r="D84" s="28"/>
      <c r="E84" s="5"/>
      <c r="G84" s="12"/>
      <c r="H84" s="11"/>
      <c r="J84" s="11"/>
      <c r="K84" s="33"/>
      <c r="L84" s="33"/>
      <c r="M84"/>
      <c r="N84" s="11"/>
      <c r="O84" s="35"/>
      <c r="Q84" s="36"/>
      <c r="R84" s="37"/>
    </row>
    <row r="85" spans="2:18" ht="15.75" x14ac:dyDescent="0.25">
      <c r="B85" s="34"/>
      <c r="D85" s="28"/>
      <c r="E85" s="5"/>
      <c r="G85" s="12"/>
      <c r="H85" s="11"/>
      <c r="J85" s="11"/>
      <c r="K85" s="33"/>
      <c r="L85" s="33"/>
      <c r="M85" s="33"/>
      <c r="N85" s="11"/>
      <c r="O85" s="35"/>
      <c r="Q85" s="36"/>
      <c r="R85" s="37"/>
    </row>
    <row r="86" spans="2:18" ht="15.75" x14ac:dyDescent="0.25">
      <c r="B86" s="34"/>
      <c r="D86" s="28"/>
      <c r="E86" s="5"/>
      <c r="G86" s="12"/>
      <c r="H86" s="11"/>
      <c r="J86" s="11"/>
      <c r="K86" s="33"/>
      <c r="L86" s="33"/>
      <c r="M86" s="33"/>
      <c r="N86" s="11"/>
      <c r="O86" s="35"/>
      <c r="Q86" s="36"/>
      <c r="R86" s="37"/>
    </row>
    <row r="87" spans="2:18" ht="15.75" x14ac:dyDescent="0.25">
      <c r="B87" s="34"/>
      <c r="D87" s="28"/>
      <c r="E87" s="5"/>
      <c r="G87" s="12"/>
      <c r="H87" s="11"/>
      <c r="J87" s="11"/>
      <c r="K87" s="33"/>
      <c r="L87" s="33"/>
      <c r="M87" s="33"/>
      <c r="N87" s="11"/>
      <c r="O87" s="35"/>
      <c r="Q87" s="36"/>
      <c r="R87" s="37"/>
    </row>
    <row r="88" spans="2:18" ht="15.75" x14ac:dyDescent="0.25">
      <c r="B88" s="34"/>
      <c r="D88" s="28"/>
      <c r="E88" s="5"/>
      <c r="G88" s="12"/>
      <c r="H88" s="11"/>
      <c r="J88" s="11"/>
      <c r="K88" s="33"/>
      <c r="L88" s="33"/>
      <c r="M88" s="33"/>
      <c r="N88" s="11"/>
      <c r="O88" s="35"/>
      <c r="Q88" s="36"/>
      <c r="R88" s="37"/>
    </row>
    <row r="89" spans="2:18" ht="15.75" x14ac:dyDescent="0.25">
      <c r="B89" s="34"/>
      <c r="D89" s="28"/>
      <c r="E89" s="5"/>
      <c r="G89" s="12"/>
      <c r="H89" s="11"/>
      <c r="J89" s="11"/>
      <c r="K89" s="33"/>
      <c r="L89" s="33"/>
      <c r="M89" s="33"/>
      <c r="N89" s="11"/>
      <c r="O89" s="35"/>
      <c r="Q89" s="36"/>
      <c r="R89" s="37"/>
    </row>
    <row r="90" spans="2:18" x14ac:dyDescent="0.2"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50"/>
    </row>
    <row r="91" spans="2:18" x14ac:dyDescent="0.2">
      <c r="B91" s="48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50"/>
    </row>
    <row r="92" spans="2:18" x14ac:dyDescent="0.2">
      <c r="B92" s="38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40"/>
    </row>
    <row r="93" spans="2:18" x14ac:dyDescent="0.2"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40"/>
    </row>
    <row r="94" spans="2:18" x14ac:dyDescent="0.2">
      <c r="B94" s="38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40"/>
    </row>
    <row r="95" spans="2:18" x14ac:dyDescent="0.2">
      <c r="B95" s="41"/>
      <c r="C95" s="42"/>
      <c r="D95" s="42"/>
      <c r="E95" s="42"/>
      <c r="F95" s="42"/>
      <c r="G95" s="3"/>
      <c r="I95" s="43"/>
      <c r="J95" s="44"/>
      <c r="K95" s="44"/>
      <c r="L95" s="39"/>
      <c r="M95" s="44"/>
      <c r="N95" s="44"/>
      <c r="O95" s="45"/>
    </row>
    <row r="96" spans="2:18" x14ac:dyDescent="0.2">
      <c r="B96" s="8"/>
      <c r="C96" s="42"/>
      <c r="H96" s="46"/>
      <c r="J96" s="44"/>
      <c r="K96" s="44"/>
      <c r="L96" s="44"/>
      <c r="M96" s="44"/>
      <c r="N96" s="44"/>
      <c r="O96" s="45"/>
    </row>
    <row r="97" spans="2:15" x14ac:dyDescent="0.2">
      <c r="B97" s="51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3"/>
    </row>
    <row r="98" spans="2:15" ht="13.5" thickBot="1" x14ac:dyDescent="0.25"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6"/>
    </row>
  </sheetData>
  <mergeCells count="11">
    <mergeCell ref="C7:N7"/>
    <mergeCell ref="C2:N2"/>
    <mergeCell ref="C3:N3"/>
    <mergeCell ref="C4:N4"/>
    <mergeCell ref="C5:N5"/>
    <mergeCell ref="C6:N6"/>
    <mergeCell ref="C45:N45"/>
    <mergeCell ref="B90:O90"/>
    <mergeCell ref="B91:O91"/>
    <mergeCell ref="B97:O97"/>
    <mergeCell ref="B98:O98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DIC</vt:lpstr>
      <vt:lpstr>'CORTE DIC'!Área_de_impresión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2022-01-25T21:55:32Z</cp:lastPrinted>
  <dcterms:created xsi:type="dcterms:W3CDTF">2022-01-25T21:52:44Z</dcterms:created>
  <dcterms:modified xsi:type="dcterms:W3CDTF">2022-01-25T21:55:53Z</dcterms:modified>
</cp:coreProperties>
</file>